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87" i="1"/>
  <c r="B187"/>
  <c r="C186"/>
  <c r="C185"/>
  <c r="C184"/>
  <c r="C183"/>
  <c r="C180"/>
  <c r="B180"/>
  <c r="C179"/>
  <c r="C178"/>
  <c r="C177"/>
  <c r="B174"/>
  <c r="C174" s="1"/>
  <c r="C173"/>
  <c r="C172"/>
  <c r="C171"/>
  <c r="C170"/>
  <c r="C169"/>
  <c r="C166"/>
  <c r="B166"/>
  <c r="C165"/>
  <c r="C164"/>
  <c r="C163"/>
  <c r="C162"/>
  <c r="C161"/>
  <c r="C160"/>
  <c r="C157"/>
  <c r="B157"/>
  <c r="C156"/>
  <c r="C155"/>
  <c r="C154"/>
  <c r="C153"/>
  <c r="C150"/>
  <c r="B150"/>
  <c r="C149"/>
  <c r="C148"/>
  <c r="C147"/>
  <c r="C146"/>
  <c r="C143"/>
  <c r="B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B118"/>
  <c r="C118" s="1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4"/>
  <c r="B94"/>
  <c r="C93"/>
  <c r="C92"/>
  <c r="C91"/>
  <c r="C90"/>
  <c r="C89"/>
  <c r="B86"/>
  <c r="C86" s="1"/>
  <c r="C85"/>
  <c r="C84"/>
  <c r="C83"/>
  <c r="C82"/>
  <c r="C81"/>
  <c r="C80"/>
  <c r="B77"/>
  <c r="C77" s="1"/>
  <c r="C76"/>
  <c r="C75"/>
  <c r="C74"/>
  <c r="C73"/>
  <c r="C72"/>
  <c r="C71"/>
  <c r="B68"/>
  <c r="C67"/>
  <c r="C66"/>
  <c r="C65"/>
  <c r="C64"/>
  <c r="C68" s="1"/>
  <c r="B60"/>
  <c r="C60" s="1"/>
  <c r="C59"/>
  <c r="C58"/>
  <c r="C57"/>
  <c r="C56"/>
  <c r="C55"/>
  <c r="C54"/>
  <c r="B51"/>
  <c r="C51" s="1"/>
  <c r="C50"/>
  <c r="C49"/>
  <c r="C48"/>
  <c r="C47"/>
  <c r="C46"/>
  <c r="C43"/>
  <c r="B43"/>
  <c r="C42"/>
  <c r="C41"/>
  <c r="C40"/>
  <c r="B36"/>
  <c r="C36" s="1"/>
  <c r="C35"/>
  <c r="C34"/>
  <c r="C33"/>
  <c r="C32"/>
  <c r="C31"/>
  <c r="C27"/>
  <c r="B27"/>
  <c r="C26"/>
  <c r="C25"/>
  <c r="C24"/>
  <c r="C23"/>
  <c r="C18"/>
  <c r="C17"/>
  <c r="C16"/>
  <c r="B12"/>
  <c r="C12" s="1"/>
  <c r="C11"/>
  <c r="C10"/>
  <c r="C9"/>
  <c r="C6"/>
  <c r="B6"/>
  <c r="C5"/>
  <c r="C4"/>
  <c r="C3"/>
  <c r="C2"/>
  <c r="B37" l="1"/>
  <c r="C37" s="1"/>
  <c r="B19"/>
  <c r="C19"/>
</calcChain>
</file>

<file path=xl/sharedStrings.xml><?xml version="1.0" encoding="utf-8"?>
<sst xmlns="http://schemas.openxmlformats.org/spreadsheetml/2006/main" count="182" uniqueCount="120">
  <si>
    <t>N2  Type of company activities</t>
  </si>
  <si>
    <t>Number of answers</t>
  </si>
  <si>
    <t>%</t>
  </si>
  <si>
    <t>Travel agent</t>
  </si>
  <si>
    <t>Catering</t>
  </si>
  <si>
    <t>Transportation</t>
  </si>
  <si>
    <t>Accomodation</t>
  </si>
  <si>
    <t>N3 Types of services provided</t>
  </si>
  <si>
    <t>Rent services</t>
  </si>
  <si>
    <t xml:space="preserve">N4 Your position in the organization </t>
  </si>
  <si>
    <t>Head</t>
  </si>
  <si>
    <t>Top management</t>
  </si>
  <si>
    <t>Key personal (marketing manager, operations manager)</t>
  </si>
  <si>
    <t>N5 Forms of ownership</t>
  </si>
  <si>
    <t>Private</t>
  </si>
  <si>
    <t>Government</t>
  </si>
  <si>
    <t>NGO</t>
  </si>
  <si>
    <t>Privete enterpreneur</t>
  </si>
  <si>
    <t>N6 Number of emploees</t>
  </si>
  <si>
    <t>1-10</t>
  </si>
  <si>
    <t>10-25</t>
  </si>
  <si>
    <t>25-50</t>
  </si>
  <si>
    <t>50-100</t>
  </si>
  <si>
    <t>&gt;100</t>
  </si>
  <si>
    <t>N7 Company annual income</t>
  </si>
  <si>
    <t>Up to 100 000 EUR</t>
  </si>
  <si>
    <t>100 000 Eur - ! 000 000</t>
  </si>
  <si>
    <t>&gt;1 000 000 EUR</t>
  </si>
  <si>
    <t>N8 Number of tourists per year</t>
  </si>
  <si>
    <t>Up to 1000</t>
  </si>
  <si>
    <t>1000-2000</t>
  </si>
  <si>
    <t>2000-5000</t>
  </si>
  <si>
    <t>5000-10000</t>
  </si>
  <si>
    <t>&gt;10000</t>
  </si>
  <si>
    <t>N9 Age structure of tourists</t>
  </si>
  <si>
    <t>&lt;16</t>
  </si>
  <si>
    <t>16-25</t>
  </si>
  <si>
    <t>25-35</t>
  </si>
  <si>
    <t>35-50</t>
  </si>
  <si>
    <t>50-60</t>
  </si>
  <si>
    <t>60-80</t>
  </si>
  <si>
    <t>N10 Average tourists spending</t>
  </si>
  <si>
    <t>&lt;100 euro</t>
  </si>
  <si>
    <t>100-1000</t>
  </si>
  <si>
    <t>1000-5000</t>
  </si>
  <si>
    <t>&gt;5000</t>
  </si>
  <si>
    <t>N11 Places of tourist origin</t>
  </si>
  <si>
    <t>Local</t>
  </si>
  <si>
    <t>National</t>
  </si>
  <si>
    <t>Foreign</t>
  </si>
  <si>
    <t>Local, national, foreign</t>
  </si>
  <si>
    <t>Local, foreign</t>
  </si>
  <si>
    <t>National, Foreign</t>
  </si>
  <si>
    <t>N12 Number of tours available</t>
  </si>
  <si>
    <t>1-5</t>
  </si>
  <si>
    <t>5-10</t>
  </si>
  <si>
    <t>10-20</t>
  </si>
  <si>
    <t>20-30</t>
  </si>
  <si>
    <t>30-50</t>
  </si>
  <si>
    <t>&gt;50</t>
  </si>
  <si>
    <t>N13 Most popular geographical directions</t>
  </si>
  <si>
    <t>Black see coast</t>
  </si>
  <si>
    <t>Svaneti</t>
  </si>
  <si>
    <t>Tusheti</t>
  </si>
  <si>
    <t>Kaxeti</t>
  </si>
  <si>
    <t>Mountainous Ajara</t>
  </si>
  <si>
    <t>N14 What types of tours do you provide and how many</t>
  </si>
  <si>
    <t>Sightseeng</t>
  </si>
  <si>
    <t>Nature</t>
  </si>
  <si>
    <t>Birdwatching</t>
  </si>
  <si>
    <t>Gastronomic</t>
  </si>
  <si>
    <t>Walking</t>
  </si>
  <si>
    <t>Biking</t>
  </si>
  <si>
    <t>Historical</t>
  </si>
  <si>
    <t>Ethnographical</t>
  </si>
  <si>
    <t>Marine</t>
  </si>
  <si>
    <t>Geological</t>
  </si>
  <si>
    <t>Educational</t>
  </si>
  <si>
    <t>Climbing</t>
  </si>
  <si>
    <t>Skiing</t>
  </si>
  <si>
    <t>Sports tourism</t>
  </si>
  <si>
    <t>Events tourism (musical, historical)</t>
  </si>
  <si>
    <t>Religious</t>
  </si>
  <si>
    <t>Art festivals</t>
  </si>
  <si>
    <t>Technogenic</t>
  </si>
  <si>
    <t>Recreational</t>
  </si>
  <si>
    <t>Medical tourism</t>
  </si>
  <si>
    <t>Scuba diving</t>
  </si>
  <si>
    <r>
      <t>N15 In your opinion, what types of tours need to be provided in the future</t>
    </r>
    <r>
      <rPr>
        <sz val="11"/>
        <color theme="1"/>
        <rFont val="Times New Roman"/>
        <family val="1"/>
      </rPr>
      <t xml:space="preserve"> (in your country, region, city)</t>
    </r>
  </si>
  <si>
    <t>N16 How many destination must be included in the tour?</t>
  </si>
  <si>
    <t>1-2</t>
  </si>
  <si>
    <t>2-3</t>
  </si>
  <si>
    <t>3-5</t>
  </si>
  <si>
    <t>5&gt;</t>
  </si>
  <si>
    <t>N17 How many vountries must be uncluded in the tour?</t>
  </si>
  <si>
    <t>1 country</t>
  </si>
  <si>
    <t>2 countries</t>
  </si>
  <si>
    <t>3 countries</t>
  </si>
  <si>
    <t>4 countries</t>
  </si>
  <si>
    <t>N18 Please choose three most preferable variants of countries involved in the tour?</t>
  </si>
  <si>
    <t>Romania</t>
  </si>
  <si>
    <t>Bulgaria</t>
  </si>
  <si>
    <t>Moldova</t>
  </si>
  <si>
    <t>Ukraine</t>
  </si>
  <si>
    <t>Russia</t>
  </si>
  <si>
    <t>Turkey</t>
  </si>
  <si>
    <t>N19 To provide a tour you need</t>
  </si>
  <si>
    <t>infrastructure</t>
  </si>
  <si>
    <t>information</t>
  </si>
  <si>
    <t>transport</t>
  </si>
  <si>
    <t>destinations development</t>
  </si>
  <si>
    <t>sightseeng infrastructure</t>
  </si>
  <si>
    <t>N20 What kind of assistance is need for your company</t>
  </si>
  <si>
    <t>investments</t>
  </si>
  <si>
    <t>legal assistance</t>
  </si>
  <si>
    <t>N21 Black Sea tourism strategy priorities</t>
  </si>
  <si>
    <t>institutional</t>
  </si>
  <si>
    <t>marketing (new tours)</t>
  </si>
  <si>
    <t>investment (new sources)</t>
  </si>
  <si>
    <t>information (technology)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</si>
</sst>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164" fontId="0" fillId="0" borderId="1" xfId="0" applyNumberFormat="1" applyBorder="1" applyAlignment="1">
      <alignment horizontal="center"/>
    </xf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9" fontId="3" fillId="0" borderId="1" xfId="0" applyNumberFormat="1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90"/>
  <sheetViews>
    <sheetView tabSelected="1" workbookViewId="0">
      <selection activeCell="G87" sqref="G87"/>
    </sheetView>
  </sheetViews>
  <sheetFormatPr defaultRowHeight="15"/>
  <cols>
    <col min="1" max="1" width="51.28515625" customWidth="1"/>
    <col min="2" max="2" width="19.42578125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3" t="s">
        <v>3</v>
      </c>
      <c r="B2" s="2">
        <v>5</v>
      </c>
      <c r="C2" s="4">
        <f>(B2/17)*100</f>
        <v>29.411764705882355</v>
      </c>
    </row>
    <row r="3" spans="1:3">
      <c r="A3" s="3" t="s">
        <v>4</v>
      </c>
      <c r="B3" s="2">
        <v>4</v>
      </c>
      <c r="C3" s="4">
        <f t="shared" ref="C3:C6" si="0">(B3/17)*100</f>
        <v>23.52941176470588</v>
      </c>
    </row>
    <row r="4" spans="1:3">
      <c r="A4" s="3" t="s">
        <v>5</v>
      </c>
      <c r="B4" s="2">
        <v>1</v>
      </c>
      <c r="C4" s="4">
        <f t="shared" si="0"/>
        <v>5.8823529411764701</v>
      </c>
    </row>
    <row r="5" spans="1:3">
      <c r="A5" s="3" t="s">
        <v>6</v>
      </c>
      <c r="B5" s="2">
        <v>7</v>
      </c>
      <c r="C5" s="4">
        <f t="shared" si="0"/>
        <v>41.17647058823529</v>
      </c>
    </row>
    <row r="6" spans="1:3">
      <c r="A6" s="5"/>
      <c r="B6" s="6">
        <f>SUM(B2:B5)</f>
        <v>17</v>
      </c>
      <c r="C6" s="7">
        <f t="shared" si="0"/>
        <v>100</v>
      </c>
    </row>
    <row r="7" spans="1:3">
      <c r="A7" s="8"/>
      <c r="B7" s="9"/>
      <c r="C7" s="9"/>
    </row>
    <row r="8" spans="1:3">
      <c r="A8" s="1" t="s">
        <v>7</v>
      </c>
      <c r="B8" s="2" t="s">
        <v>1</v>
      </c>
      <c r="C8" s="2" t="s">
        <v>2</v>
      </c>
    </row>
    <row r="9" spans="1:3">
      <c r="A9" s="3" t="s">
        <v>6</v>
      </c>
      <c r="B9" s="2">
        <v>14</v>
      </c>
      <c r="C9" s="2">
        <f>(B9/16)*100</f>
        <v>87.5</v>
      </c>
    </row>
    <row r="10" spans="1:3">
      <c r="A10" s="3" t="s">
        <v>4</v>
      </c>
      <c r="B10" s="2">
        <v>1</v>
      </c>
      <c r="C10" s="2">
        <f t="shared" ref="C10:C12" si="1">(B10/16)*100</f>
        <v>6.25</v>
      </c>
    </row>
    <row r="11" spans="1:3">
      <c r="A11" s="3" t="s">
        <v>8</v>
      </c>
      <c r="B11" s="2">
        <v>1</v>
      </c>
      <c r="C11" s="2">
        <f t="shared" si="1"/>
        <v>6.25</v>
      </c>
    </row>
    <row r="12" spans="1:3">
      <c r="A12" s="5"/>
      <c r="B12" s="6">
        <f>SUM(B9:B11)</f>
        <v>16</v>
      </c>
      <c r="C12" s="6">
        <f t="shared" si="1"/>
        <v>100</v>
      </c>
    </row>
    <row r="13" spans="1:3">
      <c r="A13" s="8"/>
      <c r="B13" s="9"/>
      <c r="C13" s="10"/>
    </row>
    <row r="14" spans="1:3">
      <c r="A14" s="8"/>
      <c r="B14" s="9"/>
      <c r="C14" s="9"/>
    </row>
    <row r="15" spans="1:3">
      <c r="A15" s="1" t="s">
        <v>9</v>
      </c>
      <c r="B15" s="2" t="s">
        <v>1</v>
      </c>
      <c r="C15" s="2" t="s">
        <v>2</v>
      </c>
    </row>
    <row r="16" spans="1:3">
      <c r="A16" s="3" t="s">
        <v>10</v>
      </c>
      <c r="B16" s="2">
        <v>10</v>
      </c>
      <c r="C16" s="4">
        <f>(B16/17)*100</f>
        <v>58.82352941176471</v>
      </c>
    </row>
    <row r="17" spans="1:3">
      <c r="A17" s="3" t="s">
        <v>11</v>
      </c>
      <c r="B17" s="2">
        <v>2</v>
      </c>
      <c r="C17" s="4">
        <f t="shared" ref="C17:C19" si="2">(B17/17)*100</f>
        <v>11.76470588235294</v>
      </c>
    </row>
    <row r="18" spans="1:3">
      <c r="A18" s="3" t="s">
        <v>12</v>
      </c>
      <c r="B18" s="2">
        <v>5</v>
      </c>
      <c r="C18" s="4">
        <f t="shared" si="2"/>
        <v>29.411764705882355</v>
      </c>
    </row>
    <row r="19" spans="1:3">
      <c r="A19" s="8"/>
      <c r="B19" s="6">
        <f ca="1">SUM(B16:B19)</f>
        <v>17</v>
      </c>
      <c r="C19" s="7">
        <f t="shared" ca="1" si="2"/>
        <v>58.82352941176471</v>
      </c>
    </row>
    <row r="20" spans="1:3">
      <c r="A20" s="8"/>
      <c r="B20" s="9"/>
      <c r="C20" s="9"/>
    </row>
    <row r="21" spans="1:3">
      <c r="A21" s="8"/>
      <c r="B21" s="9"/>
      <c r="C21" s="9"/>
    </row>
    <row r="22" spans="1:3">
      <c r="A22" s="1" t="s">
        <v>13</v>
      </c>
      <c r="B22" s="2" t="s">
        <v>1</v>
      </c>
      <c r="C22" s="2" t="s">
        <v>2</v>
      </c>
    </row>
    <row r="23" spans="1:3">
      <c r="A23" s="3" t="s">
        <v>14</v>
      </c>
      <c r="B23" s="2">
        <v>12</v>
      </c>
      <c r="C23" s="4">
        <f>(B23/17)*100</f>
        <v>70.588235294117652</v>
      </c>
    </row>
    <row r="24" spans="1:3">
      <c r="A24" s="3" t="s">
        <v>15</v>
      </c>
      <c r="B24" s="2">
        <v>0</v>
      </c>
      <c r="C24" s="4">
        <f t="shared" ref="C24:C27" si="3">(B24/17)*100</f>
        <v>0</v>
      </c>
    </row>
    <row r="25" spans="1:3">
      <c r="A25" s="3" t="s">
        <v>16</v>
      </c>
      <c r="B25" s="2">
        <v>0</v>
      </c>
      <c r="C25" s="4">
        <f t="shared" si="3"/>
        <v>0</v>
      </c>
    </row>
    <row r="26" spans="1:3">
      <c r="A26" s="3" t="s">
        <v>17</v>
      </c>
      <c r="B26" s="2">
        <v>5</v>
      </c>
      <c r="C26" s="4">
        <f t="shared" si="3"/>
        <v>29.411764705882355</v>
      </c>
    </row>
    <row r="27" spans="1:3">
      <c r="A27" s="8"/>
      <c r="B27" s="6">
        <f>SUM(B23:B26)</f>
        <v>17</v>
      </c>
      <c r="C27" s="7">
        <f t="shared" si="3"/>
        <v>100</v>
      </c>
    </row>
    <row r="28" spans="1:3">
      <c r="A28" s="8"/>
      <c r="B28" s="9"/>
      <c r="C28" s="9"/>
    </row>
    <row r="29" spans="1:3">
      <c r="A29" s="8"/>
      <c r="B29" s="9"/>
      <c r="C29" s="9"/>
    </row>
    <row r="30" spans="1:3">
      <c r="A30" s="1" t="s">
        <v>18</v>
      </c>
      <c r="B30" s="2" t="s">
        <v>1</v>
      </c>
      <c r="C30" s="2" t="s">
        <v>2</v>
      </c>
    </row>
    <row r="31" spans="1:3">
      <c r="A31" s="11" t="s">
        <v>19</v>
      </c>
      <c r="B31" s="2">
        <v>6</v>
      </c>
      <c r="C31" s="2">
        <f>(B31/16)*100</f>
        <v>37.5</v>
      </c>
    </row>
    <row r="32" spans="1:3">
      <c r="A32" s="11" t="s">
        <v>20</v>
      </c>
      <c r="B32" s="2">
        <v>4</v>
      </c>
      <c r="C32" s="4">
        <f t="shared" ref="C32:C37" si="4">(B32/16)*100</f>
        <v>25</v>
      </c>
    </row>
    <row r="33" spans="1:3">
      <c r="A33" s="11" t="s">
        <v>21</v>
      </c>
      <c r="B33" s="2">
        <v>4</v>
      </c>
      <c r="C33" s="4">
        <f t="shared" si="4"/>
        <v>25</v>
      </c>
    </row>
    <row r="34" spans="1:3">
      <c r="A34" s="11" t="s">
        <v>22</v>
      </c>
      <c r="B34" s="2">
        <v>1</v>
      </c>
      <c r="C34" s="2">
        <f t="shared" si="4"/>
        <v>6.25</v>
      </c>
    </row>
    <row r="35" spans="1:3">
      <c r="A35" s="11" t="s">
        <v>23</v>
      </c>
      <c r="B35" s="2">
        <v>1</v>
      </c>
      <c r="C35" s="2">
        <f t="shared" si="4"/>
        <v>6.25</v>
      </c>
    </row>
    <row r="36" spans="1:3">
      <c r="A36" s="3"/>
      <c r="B36" s="2">
        <f>SUM(B31:B35)</f>
        <v>16</v>
      </c>
      <c r="C36" s="2">
        <f t="shared" si="4"/>
        <v>100</v>
      </c>
    </row>
    <row r="37" spans="1:3">
      <c r="A37" s="8"/>
      <c r="B37" s="6">
        <f>SUM(B36)</f>
        <v>16</v>
      </c>
      <c r="C37" s="6">
        <f t="shared" si="4"/>
        <v>100</v>
      </c>
    </row>
    <row r="38" spans="1:3">
      <c r="A38" s="8"/>
      <c r="B38" s="9"/>
      <c r="C38" s="9"/>
    </row>
    <row r="39" spans="1:3">
      <c r="A39" s="1" t="s">
        <v>24</v>
      </c>
      <c r="B39" s="2" t="s">
        <v>1</v>
      </c>
      <c r="C39" s="2" t="s">
        <v>2</v>
      </c>
    </row>
    <row r="40" spans="1:3">
      <c r="A40" s="3" t="s">
        <v>25</v>
      </c>
      <c r="B40" s="2">
        <v>13</v>
      </c>
      <c r="C40" s="4">
        <f>(B40/15)*100</f>
        <v>86.666666666666671</v>
      </c>
    </row>
    <row r="41" spans="1:3">
      <c r="A41" s="3" t="s">
        <v>26</v>
      </c>
      <c r="B41" s="2">
        <v>1</v>
      </c>
      <c r="C41" s="4">
        <f t="shared" ref="C41:C43" si="5">(B41/15)*100</f>
        <v>6.666666666666667</v>
      </c>
    </row>
    <row r="42" spans="1:3">
      <c r="A42" s="3" t="s">
        <v>27</v>
      </c>
      <c r="B42" s="2">
        <v>1</v>
      </c>
      <c r="C42" s="4">
        <f t="shared" si="5"/>
        <v>6.666666666666667</v>
      </c>
    </row>
    <row r="43" spans="1:3">
      <c r="A43" s="5"/>
      <c r="B43" s="6">
        <f>SUM(B40:B42)</f>
        <v>15</v>
      </c>
      <c r="C43" s="7">
        <f t="shared" si="5"/>
        <v>100</v>
      </c>
    </row>
    <row r="44" spans="1:3">
      <c r="A44" s="8"/>
      <c r="B44" s="9"/>
      <c r="C44" s="9"/>
    </row>
    <row r="45" spans="1:3">
      <c r="A45" s="1" t="s">
        <v>28</v>
      </c>
      <c r="B45" s="2" t="s">
        <v>1</v>
      </c>
      <c r="C45" s="2" t="s">
        <v>2</v>
      </c>
    </row>
    <row r="46" spans="1:3">
      <c r="A46" s="3" t="s">
        <v>29</v>
      </c>
      <c r="B46" s="2">
        <v>3</v>
      </c>
      <c r="C46" s="4">
        <f>(B46/16)*100</f>
        <v>18.75</v>
      </c>
    </row>
    <row r="47" spans="1:3">
      <c r="A47" s="3" t="s">
        <v>30</v>
      </c>
      <c r="B47" s="2">
        <v>5</v>
      </c>
      <c r="C47" s="4">
        <f t="shared" ref="C47:C51" si="6">(B47/16)*100</f>
        <v>31.25</v>
      </c>
    </row>
    <row r="48" spans="1:3">
      <c r="A48" s="3" t="s">
        <v>31</v>
      </c>
      <c r="B48" s="2">
        <v>4</v>
      </c>
      <c r="C48" s="4">
        <f t="shared" si="6"/>
        <v>25</v>
      </c>
    </row>
    <row r="49" spans="1:3">
      <c r="A49" s="3" t="s">
        <v>32</v>
      </c>
      <c r="B49" s="2">
        <v>3</v>
      </c>
      <c r="C49" s="4">
        <f t="shared" si="6"/>
        <v>18.75</v>
      </c>
    </row>
    <row r="50" spans="1:3">
      <c r="A50" s="3" t="s">
        <v>33</v>
      </c>
      <c r="B50" s="2">
        <v>1</v>
      </c>
      <c r="C50" s="4">
        <f t="shared" si="6"/>
        <v>6.25</v>
      </c>
    </row>
    <row r="51" spans="1:3">
      <c r="A51" s="5"/>
      <c r="B51" s="6">
        <f>SUM(B46:B50)</f>
        <v>16</v>
      </c>
      <c r="C51" s="7">
        <f t="shared" si="6"/>
        <v>100</v>
      </c>
    </row>
    <row r="52" spans="1:3">
      <c r="A52" s="5"/>
      <c r="B52" s="12"/>
      <c r="C52" s="13"/>
    </row>
    <row r="53" spans="1:3">
      <c r="A53" s="1" t="s">
        <v>34</v>
      </c>
      <c r="B53" s="2" t="s">
        <v>1</v>
      </c>
      <c r="C53" s="2" t="s">
        <v>2</v>
      </c>
    </row>
    <row r="54" spans="1:3">
      <c r="A54" s="3" t="s">
        <v>35</v>
      </c>
      <c r="B54" s="14">
        <v>5</v>
      </c>
      <c r="C54" s="15">
        <f>(B54/48)*100</f>
        <v>10.416666666666668</v>
      </c>
    </row>
    <row r="55" spans="1:3">
      <c r="A55" s="3" t="s">
        <v>36</v>
      </c>
      <c r="B55" s="14">
        <v>6</v>
      </c>
      <c r="C55" s="15">
        <f t="shared" ref="C55:C60" si="7">(B55/48)*100</f>
        <v>12.5</v>
      </c>
    </row>
    <row r="56" spans="1:3">
      <c r="A56" s="3" t="s">
        <v>37</v>
      </c>
      <c r="B56" s="14">
        <v>12</v>
      </c>
      <c r="C56" s="15">
        <f t="shared" si="7"/>
        <v>25</v>
      </c>
    </row>
    <row r="57" spans="1:3">
      <c r="A57" s="3" t="s">
        <v>38</v>
      </c>
      <c r="B57" s="14">
        <v>13</v>
      </c>
      <c r="C57" s="15">
        <f t="shared" si="7"/>
        <v>27.083333333333332</v>
      </c>
    </row>
    <row r="58" spans="1:3">
      <c r="A58" s="3" t="s">
        <v>39</v>
      </c>
      <c r="B58" s="14">
        <v>7</v>
      </c>
      <c r="C58" s="15">
        <f t="shared" si="7"/>
        <v>14.583333333333334</v>
      </c>
    </row>
    <row r="59" spans="1:3">
      <c r="A59" s="3" t="s">
        <v>40</v>
      </c>
      <c r="B59" s="14">
        <v>5</v>
      </c>
      <c r="C59" s="15">
        <f t="shared" si="7"/>
        <v>10.416666666666668</v>
      </c>
    </row>
    <row r="60" spans="1:3">
      <c r="A60" s="5"/>
      <c r="B60" s="6">
        <f>SUM(B54:B59)</f>
        <v>48</v>
      </c>
      <c r="C60" s="7">
        <f t="shared" si="7"/>
        <v>100</v>
      </c>
    </row>
    <row r="61" spans="1:3">
      <c r="A61" s="5"/>
      <c r="B61" s="12"/>
      <c r="C61" s="13"/>
    </row>
    <row r="62" spans="1:3">
      <c r="A62" s="8"/>
      <c r="B62" s="9"/>
      <c r="C62" s="9"/>
    </row>
    <row r="63" spans="1:3">
      <c r="A63" s="1" t="s">
        <v>41</v>
      </c>
      <c r="B63" s="2" t="s">
        <v>1</v>
      </c>
      <c r="C63" s="2" t="s">
        <v>2</v>
      </c>
    </row>
    <row r="64" spans="1:3">
      <c r="A64" s="3" t="s">
        <v>42</v>
      </c>
      <c r="B64" s="2">
        <v>12</v>
      </c>
      <c r="C64" s="2">
        <f>(B64/16)*100</f>
        <v>75</v>
      </c>
    </row>
    <row r="65" spans="1:3">
      <c r="A65" s="3" t="s">
        <v>43</v>
      </c>
      <c r="B65" s="2">
        <v>3</v>
      </c>
      <c r="C65" s="2">
        <f t="shared" ref="C65:C67" si="8">(B65/16)*100</f>
        <v>18.75</v>
      </c>
    </row>
    <row r="66" spans="1:3">
      <c r="A66" s="3" t="s">
        <v>44</v>
      </c>
      <c r="B66" s="2">
        <v>1</v>
      </c>
      <c r="C66" s="2">
        <f t="shared" si="8"/>
        <v>6.25</v>
      </c>
    </row>
    <row r="67" spans="1:3">
      <c r="A67" s="3" t="s">
        <v>45</v>
      </c>
      <c r="B67" s="2">
        <v>0</v>
      </c>
      <c r="C67" s="2">
        <f t="shared" si="8"/>
        <v>0</v>
      </c>
    </row>
    <row r="68" spans="1:3">
      <c r="A68" s="8"/>
      <c r="B68" s="6">
        <f>SUM(B64:B67)</f>
        <v>16</v>
      </c>
      <c r="C68" s="6">
        <f>SUM(C64:C67)</f>
        <v>100</v>
      </c>
    </row>
    <row r="69" spans="1:3">
      <c r="A69" s="8"/>
      <c r="B69" s="9"/>
      <c r="C69" s="9"/>
    </row>
    <row r="70" spans="1:3">
      <c r="A70" s="1" t="s">
        <v>46</v>
      </c>
      <c r="B70" s="2" t="s">
        <v>1</v>
      </c>
      <c r="C70" s="2" t="s">
        <v>2</v>
      </c>
    </row>
    <row r="71" spans="1:3">
      <c r="A71" s="3" t="s">
        <v>47</v>
      </c>
      <c r="B71" s="2">
        <v>9</v>
      </c>
      <c r="C71" s="2">
        <f>(B71/25)*100</f>
        <v>36</v>
      </c>
    </row>
    <row r="72" spans="1:3">
      <c r="A72" s="3" t="s">
        <v>48</v>
      </c>
      <c r="B72" s="2">
        <v>1</v>
      </c>
      <c r="C72" s="2">
        <f t="shared" ref="C72:C77" si="9">(B72/25)*100</f>
        <v>4</v>
      </c>
    </row>
    <row r="73" spans="1:3">
      <c r="A73" s="3" t="s">
        <v>49</v>
      </c>
      <c r="B73" s="2">
        <v>6</v>
      </c>
      <c r="C73" s="2">
        <f t="shared" si="9"/>
        <v>24</v>
      </c>
    </row>
    <row r="74" spans="1:3">
      <c r="A74" s="3" t="s">
        <v>50</v>
      </c>
      <c r="B74" s="2">
        <v>5</v>
      </c>
      <c r="C74" s="2">
        <f t="shared" si="9"/>
        <v>20</v>
      </c>
    </row>
    <row r="75" spans="1:3">
      <c r="A75" s="3" t="s">
        <v>51</v>
      </c>
      <c r="B75" s="2">
        <v>3</v>
      </c>
      <c r="C75" s="2">
        <f t="shared" si="9"/>
        <v>12</v>
      </c>
    </row>
    <row r="76" spans="1:3">
      <c r="A76" s="3" t="s">
        <v>52</v>
      </c>
      <c r="B76" s="2">
        <v>1</v>
      </c>
      <c r="C76" s="2">
        <f t="shared" si="9"/>
        <v>4</v>
      </c>
    </row>
    <row r="77" spans="1:3">
      <c r="A77" s="8"/>
      <c r="B77" s="6">
        <f>SUM(B71:B76)</f>
        <v>25</v>
      </c>
      <c r="C77" s="6">
        <f t="shared" si="9"/>
        <v>100</v>
      </c>
    </row>
    <row r="78" spans="1:3">
      <c r="A78" s="8"/>
      <c r="B78" s="9"/>
      <c r="C78" s="9"/>
    </row>
    <row r="79" spans="1:3">
      <c r="A79" s="1" t="s">
        <v>53</v>
      </c>
      <c r="B79" s="2" t="s">
        <v>1</v>
      </c>
      <c r="C79" s="2" t="s">
        <v>2</v>
      </c>
    </row>
    <row r="80" spans="1:3">
      <c r="A80" s="11" t="s">
        <v>54</v>
      </c>
      <c r="B80" s="2">
        <v>6</v>
      </c>
      <c r="C80" s="4">
        <f>(B80/14)*100</f>
        <v>42.857142857142854</v>
      </c>
    </row>
    <row r="81" spans="1:3">
      <c r="A81" s="11" t="s">
        <v>55</v>
      </c>
      <c r="B81" s="2">
        <v>4</v>
      </c>
      <c r="C81" s="4">
        <f t="shared" ref="C81:C86" si="10">(B81/14)*100</f>
        <v>28.571428571428569</v>
      </c>
    </row>
    <row r="82" spans="1:3">
      <c r="A82" s="11" t="s">
        <v>56</v>
      </c>
      <c r="B82" s="2">
        <v>1</v>
      </c>
      <c r="C82" s="4">
        <f t="shared" si="10"/>
        <v>7.1428571428571423</v>
      </c>
    </row>
    <row r="83" spans="1:3">
      <c r="A83" s="11" t="s">
        <v>57</v>
      </c>
      <c r="B83" s="2">
        <v>0</v>
      </c>
      <c r="C83" s="4">
        <f t="shared" si="10"/>
        <v>0</v>
      </c>
    </row>
    <row r="84" spans="1:3">
      <c r="A84" s="11" t="s">
        <v>58</v>
      </c>
      <c r="B84" s="2">
        <v>2</v>
      </c>
      <c r="C84" s="4">
        <f t="shared" si="10"/>
        <v>14.285714285714285</v>
      </c>
    </row>
    <row r="85" spans="1:3">
      <c r="A85" s="11" t="s">
        <v>59</v>
      </c>
      <c r="B85" s="2">
        <v>1</v>
      </c>
      <c r="C85" s="4">
        <f t="shared" si="10"/>
        <v>7.1428571428571423</v>
      </c>
    </row>
    <row r="86" spans="1:3">
      <c r="A86" s="8"/>
      <c r="B86" s="6">
        <f>SUM(B80:B85)</f>
        <v>14</v>
      </c>
      <c r="C86" s="6">
        <f t="shared" si="10"/>
        <v>100</v>
      </c>
    </row>
    <row r="87" spans="1:3">
      <c r="A87" s="8"/>
      <c r="B87" s="9"/>
      <c r="C87" s="9"/>
    </row>
    <row r="88" spans="1:3">
      <c r="A88" s="1" t="s">
        <v>60</v>
      </c>
      <c r="B88" s="2" t="s">
        <v>1</v>
      </c>
      <c r="C88" s="2" t="s">
        <v>2</v>
      </c>
    </row>
    <row r="89" spans="1:3">
      <c r="A89" s="3" t="s">
        <v>61</v>
      </c>
      <c r="B89" s="2">
        <v>8</v>
      </c>
      <c r="C89" s="2">
        <f>(B89/20)*100</f>
        <v>40</v>
      </c>
    </row>
    <row r="90" spans="1:3">
      <c r="A90" s="3" t="s">
        <v>62</v>
      </c>
      <c r="B90" s="2">
        <v>3</v>
      </c>
      <c r="C90" s="2">
        <f t="shared" ref="C90:C94" si="11">(B90/20)*100</f>
        <v>15</v>
      </c>
    </row>
    <row r="91" spans="1:3">
      <c r="A91" s="3" t="s">
        <v>63</v>
      </c>
      <c r="B91" s="2">
        <v>1</v>
      </c>
      <c r="C91" s="2">
        <f t="shared" si="11"/>
        <v>5</v>
      </c>
    </row>
    <row r="92" spans="1:3">
      <c r="A92" s="3" t="s">
        <v>64</v>
      </c>
      <c r="B92" s="2">
        <v>4</v>
      </c>
      <c r="C92" s="2">
        <f t="shared" si="11"/>
        <v>20</v>
      </c>
    </row>
    <row r="93" spans="1:3">
      <c r="A93" s="3" t="s">
        <v>65</v>
      </c>
      <c r="B93" s="2">
        <v>4</v>
      </c>
      <c r="C93" s="2">
        <f t="shared" si="11"/>
        <v>20</v>
      </c>
    </row>
    <row r="94" spans="1:3">
      <c r="A94" s="8"/>
      <c r="B94" s="6">
        <f>SUM(B89:B93)</f>
        <v>20</v>
      </c>
      <c r="C94" s="6">
        <f t="shared" si="11"/>
        <v>100</v>
      </c>
    </row>
    <row r="95" spans="1:3">
      <c r="A95" s="8"/>
      <c r="B95" s="9"/>
      <c r="C95" s="9"/>
    </row>
    <row r="96" spans="1:3">
      <c r="A96" s="1" t="s">
        <v>66</v>
      </c>
      <c r="B96" s="2" t="s">
        <v>1</v>
      </c>
      <c r="C96" s="2" t="s">
        <v>2</v>
      </c>
    </row>
    <row r="97" spans="1:3">
      <c r="A97" s="3" t="s">
        <v>67</v>
      </c>
      <c r="B97" s="2">
        <v>6</v>
      </c>
      <c r="C97" s="4">
        <f>(B97/46)*100</f>
        <v>13.043478260869565</v>
      </c>
    </row>
    <row r="98" spans="1:3">
      <c r="A98" s="3" t="s">
        <v>68</v>
      </c>
      <c r="B98" s="2">
        <v>4</v>
      </c>
      <c r="C98" s="4">
        <f t="shared" ref="C98:C118" si="12">(B98/46)*100</f>
        <v>8.695652173913043</v>
      </c>
    </row>
    <row r="99" spans="1:3">
      <c r="A99" s="3" t="s">
        <v>69</v>
      </c>
      <c r="B99" s="2">
        <v>0</v>
      </c>
      <c r="C99" s="4">
        <f t="shared" si="12"/>
        <v>0</v>
      </c>
    </row>
    <row r="100" spans="1:3">
      <c r="A100" s="3" t="s">
        <v>70</v>
      </c>
      <c r="B100" s="2">
        <v>3</v>
      </c>
      <c r="C100" s="4">
        <f t="shared" si="12"/>
        <v>6.5217391304347823</v>
      </c>
    </row>
    <row r="101" spans="1:3">
      <c r="A101" s="3" t="s">
        <v>71</v>
      </c>
      <c r="B101" s="2">
        <v>4</v>
      </c>
      <c r="C101" s="4">
        <f t="shared" si="12"/>
        <v>8.695652173913043</v>
      </c>
    </row>
    <row r="102" spans="1:3">
      <c r="A102" s="3" t="s">
        <v>72</v>
      </c>
      <c r="B102" s="2">
        <v>1</v>
      </c>
      <c r="C102" s="4">
        <f t="shared" si="12"/>
        <v>2.1739130434782608</v>
      </c>
    </row>
    <row r="103" spans="1:3">
      <c r="A103" s="3" t="s">
        <v>73</v>
      </c>
      <c r="B103" s="2">
        <v>6</v>
      </c>
      <c r="C103" s="4">
        <f t="shared" si="12"/>
        <v>13.043478260869565</v>
      </c>
    </row>
    <row r="104" spans="1:3">
      <c r="A104" s="3" t="s">
        <v>74</v>
      </c>
      <c r="B104" s="2">
        <v>4</v>
      </c>
      <c r="C104" s="4">
        <f t="shared" si="12"/>
        <v>8.695652173913043</v>
      </c>
    </row>
    <row r="105" spans="1:3">
      <c r="A105" s="3" t="s">
        <v>75</v>
      </c>
      <c r="B105" s="2">
        <v>5</v>
      </c>
      <c r="C105" s="4">
        <f t="shared" si="12"/>
        <v>10.869565217391305</v>
      </c>
    </row>
    <row r="106" spans="1:3">
      <c r="A106" s="3" t="s">
        <v>76</v>
      </c>
      <c r="B106" s="2">
        <v>0</v>
      </c>
      <c r="C106" s="4">
        <f t="shared" si="12"/>
        <v>0</v>
      </c>
    </row>
    <row r="107" spans="1:3">
      <c r="A107" s="3" t="s">
        <v>77</v>
      </c>
      <c r="B107" s="2">
        <v>1</v>
      </c>
      <c r="C107" s="4">
        <f t="shared" si="12"/>
        <v>2.1739130434782608</v>
      </c>
    </row>
    <row r="108" spans="1:3">
      <c r="A108" s="3" t="s">
        <v>78</v>
      </c>
      <c r="B108" s="2">
        <v>1</v>
      </c>
      <c r="C108" s="4">
        <f t="shared" si="12"/>
        <v>2.1739130434782608</v>
      </c>
    </row>
    <row r="109" spans="1:3">
      <c r="A109" s="3" t="s">
        <v>79</v>
      </c>
      <c r="B109" s="2">
        <v>1</v>
      </c>
      <c r="C109" s="4">
        <f t="shared" si="12"/>
        <v>2.1739130434782608</v>
      </c>
    </row>
    <row r="110" spans="1:3">
      <c r="A110" s="3" t="s">
        <v>80</v>
      </c>
      <c r="B110" s="2">
        <v>2</v>
      </c>
      <c r="C110" s="4">
        <f t="shared" si="12"/>
        <v>4.3478260869565215</v>
      </c>
    </row>
    <row r="111" spans="1:3">
      <c r="A111" s="3" t="s">
        <v>81</v>
      </c>
      <c r="B111" s="2">
        <v>2</v>
      </c>
      <c r="C111" s="4">
        <f t="shared" si="12"/>
        <v>4.3478260869565215</v>
      </c>
    </row>
    <row r="112" spans="1:3">
      <c r="A112" s="3" t="s">
        <v>82</v>
      </c>
      <c r="B112" s="2">
        <v>2</v>
      </c>
      <c r="C112" s="4">
        <f t="shared" si="12"/>
        <v>4.3478260869565215</v>
      </c>
    </row>
    <row r="113" spans="1:3">
      <c r="A113" s="3" t="s">
        <v>83</v>
      </c>
      <c r="B113" s="2">
        <v>2</v>
      </c>
      <c r="C113" s="4">
        <f t="shared" si="12"/>
        <v>4.3478260869565215</v>
      </c>
    </row>
    <row r="114" spans="1:3">
      <c r="A114" s="3" t="s">
        <v>84</v>
      </c>
      <c r="B114" s="2">
        <v>0</v>
      </c>
      <c r="C114" s="4">
        <f t="shared" si="12"/>
        <v>0</v>
      </c>
    </row>
    <row r="115" spans="1:3">
      <c r="A115" s="3" t="s">
        <v>85</v>
      </c>
      <c r="B115" s="2">
        <v>0</v>
      </c>
      <c r="C115" s="4">
        <f t="shared" si="12"/>
        <v>0</v>
      </c>
    </row>
    <row r="116" spans="1:3">
      <c r="A116" s="3" t="s">
        <v>86</v>
      </c>
      <c r="B116" s="2">
        <v>2</v>
      </c>
      <c r="C116" s="4">
        <f t="shared" si="12"/>
        <v>4.3478260869565215</v>
      </c>
    </row>
    <row r="117" spans="1:3">
      <c r="A117" s="3" t="s">
        <v>87</v>
      </c>
      <c r="B117" s="2">
        <v>0</v>
      </c>
      <c r="C117" s="4">
        <f t="shared" si="12"/>
        <v>0</v>
      </c>
    </row>
    <row r="118" spans="1:3">
      <c r="A118" s="8"/>
      <c r="B118" s="6">
        <f>SUM(B97:B117)</f>
        <v>46</v>
      </c>
      <c r="C118" s="7">
        <f t="shared" si="12"/>
        <v>100</v>
      </c>
    </row>
    <row r="119" spans="1:3">
      <c r="A119" s="8"/>
      <c r="B119" s="9"/>
      <c r="C119" s="9"/>
    </row>
    <row r="120" spans="1:3">
      <c r="A120" s="5"/>
      <c r="B120" s="10"/>
      <c r="C120" s="10"/>
    </row>
    <row r="121" spans="1:3" ht="42.75" customHeight="1">
      <c r="A121" s="16" t="s">
        <v>88</v>
      </c>
      <c r="B121" s="17" t="s">
        <v>1</v>
      </c>
      <c r="C121" s="2" t="s">
        <v>2</v>
      </c>
    </row>
    <row r="122" spans="1:3">
      <c r="A122" s="3" t="s">
        <v>67</v>
      </c>
      <c r="B122" s="2">
        <v>12</v>
      </c>
      <c r="C122" s="4">
        <f>(B122/133)*100</f>
        <v>9.0225563909774422</v>
      </c>
    </row>
    <row r="123" spans="1:3">
      <c r="A123" s="3" t="s">
        <v>68</v>
      </c>
      <c r="B123" s="2">
        <v>6</v>
      </c>
      <c r="C123" s="4">
        <f t="shared" ref="C123:C143" si="13">(B123/133)*100</f>
        <v>4.5112781954887211</v>
      </c>
    </row>
    <row r="124" spans="1:3">
      <c r="A124" s="3" t="s">
        <v>69</v>
      </c>
      <c r="B124" s="2">
        <v>2</v>
      </c>
      <c r="C124" s="4">
        <f t="shared" si="13"/>
        <v>1.5037593984962405</v>
      </c>
    </row>
    <row r="125" spans="1:3">
      <c r="A125" s="3" t="s">
        <v>70</v>
      </c>
      <c r="B125" s="2">
        <v>6</v>
      </c>
      <c r="C125" s="4">
        <f t="shared" si="13"/>
        <v>4.5112781954887211</v>
      </c>
    </row>
    <row r="126" spans="1:3">
      <c r="A126" s="3" t="s">
        <v>71</v>
      </c>
      <c r="B126" s="2">
        <v>7</v>
      </c>
      <c r="C126" s="4">
        <f t="shared" si="13"/>
        <v>5.2631578947368416</v>
      </c>
    </row>
    <row r="127" spans="1:3">
      <c r="A127" s="3" t="s">
        <v>72</v>
      </c>
      <c r="B127" s="2">
        <v>7</v>
      </c>
      <c r="C127" s="4">
        <f t="shared" si="13"/>
        <v>5.2631578947368416</v>
      </c>
    </row>
    <row r="128" spans="1:3">
      <c r="A128" s="3" t="s">
        <v>73</v>
      </c>
      <c r="B128" s="2">
        <v>8</v>
      </c>
      <c r="C128" s="4">
        <f t="shared" si="13"/>
        <v>6.0150375939849621</v>
      </c>
    </row>
    <row r="129" spans="1:3">
      <c r="A129" s="3" t="s">
        <v>74</v>
      </c>
      <c r="B129" s="2">
        <v>7</v>
      </c>
      <c r="C129" s="4">
        <f t="shared" si="13"/>
        <v>5.2631578947368416</v>
      </c>
    </row>
    <row r="130" spans="1:3">
      <c r="A130" s="3" t="s">
        <v>75</v>
      </c>
      <c r="B130" s="2">
        <v>10</v>
      </c>
      <c r="C130" s="4">
        <f t="shared" si="13"/>
        <v>7.518796992481203</v>
      </c>
    </row>
    <row r="131" spans="1:3">
      <c r="A131" s="3" t="s">
        <v>76</v>
      </c>
      <c r="B131" s="2">
        <v>1</v>
      </c>
      <c r="C131" s="4">
        <f t="shared" si="13"/>
        <v>0.75187969924812026</v>
      </c>
    </row>
    <row r="132" spans="1:3">
      <c r="A132" s="3" t="s">
        <v>77</v>
      </c>
      <c r="B132" s="2">
        <v>5</v>
      </c>
      <c r="C132" s="4">
        <f t="shared" si="13"/>
        <v>3.7593984962406015</v>
      </c>
    </row>
    <row r="133" spans="1:3">
      <c r="A133" s="3" t="s">
        <v>78</v>
      </c>
      <c r="B133" s="2">
        <v>4</v>
      </c>
      <c r="C133" s="4">
        <f t="shared" si="13"/>
        <v>3.007518796992481</v>
      </c>
    </row>
    <row r="134" spans="1:3">
      <c r="A134" s="3" t="s">
        <v>79</v>
      </c>
      <c r="B134" s="2">
        <v>6</v>
      </c>
      <c r="C134" s="4">
        <f t="shared" si="13"/>
        <v>4.5112781954887211</v>
      </c>
    </row>
    <row r="135" spans="1:3">
      <c r="A135" s="3" t="s">
        <v>80</v>
      </c>
      <c r="B135" s="2">
        <v>8</v>
      </c>
      <c r="C135" s="4">
        <f t="shared" si="13"/>
        <v>6.0150375939849621</v>
      </c>
    </row>
    <row r="136" spans="1:3">
      <c r="A136" s="3" t="s">
        <v>81</v>
      </c>
      <c r="B136" s="2">
        <v>13</v>
      </c>
      <c r="C136" s="4">
        <f t="shared" si="13"/>
        <v>9.7744360902255636</v>
      </c>
    </row>
    <row r="137" spans="1:3">
      <c r="A137" s="3" t="s">
        <v>82</v>
      </c>
      <c r="B137" s="2">
        <v>4</v>
      </c>
      <c r="C137" s="4">
        <f t="shared" si="13"/>
        <v>3.007518796992481</v>
      </c>
    </row>
    <row r="138" spans="1:3">
      <c r="A138" s="3" t="s">
        <v>83</v>
      </c>
      <c r="B138" s="2">
        <v>12</v>
      </c>
      <c r="C138" s="4">
        <f t="shared" si="13"/>
        <v>9.0225563909774422</v>
      </c>
    </row>
    <row r="139" spans="1:3">
      <c r="A139" s="3" t="s">
        <v>84</v>
      </c>
      <c r="B139" s="2">
        <v>2</v>
      </c>
      <c r="C139" s="4">
        <f t="shared" si="13"/>
        <v>1.5037593984962405</v>
      </c>
    </row>
    <row r="140" spans="1:3">
      <c r="A140" s="3" t="s">
        <v>85</v>
      </c>
      <c r="B140" s="2">
        <v>3</v>
      </c>
      <c r="C140" s="4">
        <f t="shared" si="13"/>
        <v>2.2556390977443606</v>
      </c>
    </row>
    <row r="141" spans="1:3">
      <c r="A141" s="3" t="s">
        <v>86</v>
      </c>
      <c r="B141" s="2">
        <v>5</v>
      </c>
      <c r="C141" s="4">
        <f t="shared" si="13"/>
        <v>3.7593984962406015</v>
      </c>
    </row>
    <row r="142" spans="1:3">
      <c r="A142" s="3" t="s">
        <v>87</v>
      </c>
      <c r="B142" s="2">
        <v>5</v>
      </c>
      <c r="C142" s="4">
        <f t="shared" si="13"/>
        <v>3.7593984962406015</v>
      </c>
    </row>
    <row r="143" spans="1:3">
      <c r="A143" s="5"/>
      <c r="B143" s="6">
        <f>SUM(B122:B142)</f>
        <v>133</v>
      </c>
      <c r="C143" s="7">
        <f t="shared" si="13"/>
        <v>100</v>
      </c>
    </row>
    <row r="144" spans="1:3">
      <c r="A144" s="8"/>
      <c r="B144" s="9"/>
      <c r="C144" s="9"/>
    </row>
    <row r="145" spans="1:3">
      <c r="A145" s="1" t="s">
        <v>89</v>
      </c>
      <c r="B145" s="2" t="s">
        <v>1</v>
      </c>
      <c r="C145" s="2" t="s">
        <v>2</v>
      </c>
    </row>
    <row r="146" spans="1:3">
      <c r="A146" s="11" t="s">
        <v>90</v>
      </c>
      <c r="B146" s="2">
        <v>0</v>
      </c>
      <c r="C146" s="2">
        <f>(B146/17)*100</f>
        <v>0</v>
      </c>
    </row>
    <row r="147" spans="1:3">
      <c r="A147" s="11" t="s">
        <v>91</v>
      </c>
      <c r="B147" s="2">
        <v>2</v>
      </c>
      <c r="C147" s="4">
        <f t="shared" ref="C147:C150" si="14">(B147/17)*100</f>
        <v>11.76470588235294</v>
      </c>
    </row>
    <row r="148" spans="1:3">
      <c r="A148" s="11" t="s">
        <v>92</v>
      </c>
      <c r="B148" s="2">
        <v>7</v>
      </c>
      <c r="C148" s="4">
        <f t="shared" si="14"/>
        <v>41.17647058823529</v>
      </c>
    </row>
    <row r="149" spans="1:3">
      <c r="A149" s="11" t="s">
        <v>93</v>
      </c>
      <c r="B149" s="2">
        <v>8</v>
      </c>
      <c r="C149" s="4">
        <f t="shared" si="14"/>
        <v>47.058823529411761</v>
      </c>
    </row>
    <row r="150" spans="1:3">
      <c r="A150" s="8"/>
      <c r="B150" s="6">
        <f>SUM(B146:B149)</f>
        <v>17</v>
      </c>
      <c r="C150" s="6">
        <f t="shared" si="14"/>
        <v>100</v>
      </c>
    </row>
    <row r="151" spans="1:3">
      <c r="A151" s="8"/>
      <c r="B151" s="9"/>
      <c r="C151" s="9"/>
    </row>
    <row r="152" spans="1:3">
      <c r="A152" s="1" t="s">
        <v>94</v>
      </c>
      <c r="B152" s="2" t="s">
        <v>1</v>
      </c>
      <c r="C152" s="2" t="s">
        <v>2</v>
      </c>
    </row>
    <row r="153" spans="1:3">
      <c r="A153" s="3" t="s">
        <v>95</v>
      </c>
      <c r="B153" s="2">
        <v>4</v>
      </c>
      <c r="C153" s="4">
        <f>(B153/17)*100</f>
        <v>23.52941176470588</v>
      </c>
    </row>
    <row r="154" spans="1:3">
      <c r="A154" s="3" t="s">
        <v>96</v>
      </c>
      <c r="B154" s="2">
        <v>6</v>
      </c>
      <c r="C154" s="4">
        <f t="shared" ref="C154:C157" si="15">(B154/17)*100</f>
        <v>35.294117647058826</v>
      </c>
    </row>
    <row r="155" spans="1:3">
      <c r="A155" s="3" t="s">
        <v>97</v>
      </c>
      <c r="B155" s="2">
        <v>3</v>
      </c>
      <c r="C155" s="4">
        <f t="shared" si="15"/>
        <v>17.647058823529413</v>
      </c>
    </row>
    <row r="156" spans="1:3">
      <c r="A156" s="3" t="s">
        <v>98</v>
      </c>
      <c r="B156" s="2">
        <v>4</v>
      </c>
      <c r="C156" s="4">
        <f t="shared" si="15"/>
        <v>23.52941176470588</v>
      </c>
    </row>
    <row r="157" spans="1:3">
      <c r="A157" s="5"/>
      <c r="B157" s="6">
        <f>SUM(B153:B156)</f>
        <v>17</v>
      </c>
      <c r="C157" s="7">
        <f t="shared" si="15"/>
        <v>100</v>
      </c>
    </row>
    <row r="158" spans="1:3">
      <c r="A158" s="8"/>
      <c r="B158" s="9"/>
      <c r="C158" s="9"/>
    </row>
    <row r="159" spans="1:3" ht="36" customHeight="1">
      <c r="A159" s="18" t="s">
        <v>99</v>
      </c>
      <c r="B159" s="2" t="s">
        <v>1</v>
      </c>
      <c r="C159" s="2" t="s">
        <v>2</v>
      </c>
    </row>
    <row r="160" spans="1:3">
      <c r="A160" s="3" t="s">
        <v>100</v>
      </c>
      <c r="B160" s="2">
        <v>5</v>
      </c>
      <c r="C160" s="4">
        <f>(B160/37)*100</f>
        <v>13.513513513513514</v>
      </c>
    </row>
    <row r="161" spans="1:3">
      <c r="A161" s="3" t="s">
        <v>101</v>
      </c>
      <c r="B161" s="2">
        <v>7</v>
      </c>
      <c r="C161" s="4">
        <f t="shared" ref="C161:C166" si="16">(B161/37)*100</f>
        <v>18.918918918918919</v>
      </c>
    </row>
    <row r="162" spans="1:3">
      <c r="A162" s="3" t="s">
        <v>102</v>
      </c>
      <c r="B162" s="2">
        <v>4</v>
      </c>
      <c r="C162" s="4">
        <f t="shared" si="16"/>
        <v>10.810810810810811</v>
      </c>
    </row>
    <row r="163" spans="1:3">
      <c r="A163" s="3" t="s">
        <v>103</v>
      </c>
      <c r="B163" s="2">
        <v>12</v>
      </c>
      <c r="C163" s="4">
        <f t="shared" si="16"/>
        <v>32.432432432432435</v>
      </c>
    </row>
    <row r="164" spans="1:3">
      <c r="A164" s="3" t="s">
        <v>104</v>
      </c>
      <c r="B164" s="2">
        <v>8</v>
      </c>
      <c r="C164" s="4">
        <f t="shared" si="16"/>
        <v>21.621621621621621</v>
      </c>
    </row>
    <row r="165" spans="1:3">
      <c r="A165" s="3" t="s">
        <v>105</v>
      </c>
      <c r="B165" s="2">
        <v>1</v>
      </c>
      <c r="C165" s="4">
        <f t="shared" si="16"/>
        <v>2.7027027027027026</v>
      </c>
    </row>
    <row r="166" spans="1:3">
      <c r="A166" s="8"/>
      <c r="B166" s="6">
        <f>SUM(B160:B165)</f>
        <v>37</v>
      </c>
      <c r="C166" s="7">
        <f t="shared" si="16"/>
        <v>100</v>
      </c>
    </row>
    <row r="167" spans="1:3">
      <c r="A167" s="8"/>
      <c r="B167" s="9"/>
      <c r="C167" s="9"/>
    </row>
    <row r="168" spans="1:3">
      <c r="A168" s="1" t="s">
        <v>106</v>
      </c>
      <c r="B168" s="2" t="s">
        <v>1</v>
      </c>
      <c r="C168" s="2" t="s">
        <v>2</v>
      </c>
    </row>
    <row r="169" spans="1:3">
      <c r="A169" s="3" t="s">
        <v>107</v>
      </c>
      <c r="B169" s="2">
        <v>7</v>
      </c>
      <c r="C169" s="4">
        <f>(B169/22)*100</f>
        <v>31.818181818181817</v>
      </c>
    </row>
    <row r="170" spans="1:3">
      <c r="A170" s="3" t="s">
        <v>108</v>
      </c>
      <c r="B170" s="2">
        <v>3</v>
      </c>
      <c r="C170" s="4">
        <f t="shared" ref="C170:C174" si="17">(B170/22)*100</f>
        <v>13.636363636363635</v>
      </c>
    </row>
    <row r="171" spans="1:3">
      <c r="A171" s="3" t="s">
        <v>109</v>
      </c>
      <c r="B171" s="2">
        <v>3</v>
      </c>
      <c r="C171" s="4">
        <f t="shared" si="17"/>
        <v>13.636363636363635</v>
      </c>
    </row>
    <row r="172" spans="1:3">
      <c r="A172" s="3" t="s">
        <v>110</v>
      </c>
      <c r="B172" s="2">
        <v>3</v>
      </c>
      <c r="C172" s="4">
        <f t="shared" si="17"/>
        <v>13.636363636363635</v>
      </c>
    </row>
    <row r="173" spans="1:3">
      <c r="A173" s="3" t="s">
        <v>111</v>
      </c>
      <c r="B173" s="2">
        <v>6</v>
      </c>
      <c r="C173" s="4">
        <f t="shared" si="17"/>
        <v>27.27272727272727</v>
      </c>
    </row>
    <row r="174" spans="1:3">
      <c r="A174" s="8"/>
      <c r="B174" s="6">
        <f>SUM(B169:B173)</f>
        <v>22</v>
      </c>
      <c r="C174" s="7">
        <f t="shared" si="17"/>
        <v>100</v>
      </c>
    </row>
    <row r="175" spans="1:3">
      <c r="A175" s="8"/>
      <c r="B175" s="9"/>
      <c r="C175" s="9"/>
    </row>
    <row r="176" spans="1:3">
      <c r="A176" s="1" t="s">
        <v>112</v>
      </c>
      <c r="B176" s="2" t="s">
        <v>1</v>
      </c>
      <c r="C176" s="2" t="s">
        <v>2</v>
      </c>
    </row>
    <row r="177" spans="1:3">
      <c r="A177" s="3" t="s">
        <v>113</v>
      </c>
      <c r="B177" s="2">
        <v>7</v>
      </c>
      <c r="C177" s="4">
        <f>(B177/15)*100</f>
        <v>46.666666666666664</v>
      </c>
    </row>
    <row r="178" spans="1:3">
      <c r="A178" s="3" t="s">
        <v>108</v>
      </c>
      <c r="B178" s="2">
        <v>8</v>
      </c>
      <c r="C178" s="4">
        <f t="shared" ref="C178:C180" si="18">(B178/15)*100</f>
        <v>53.333333333333336</v>
      </c>
    </row>
    <row r="179" spans="1:3">
      <c r="A179" s="3" t="s">
        <v>114</v>
      </c>
      <c r="B179" s="2">
        <v>0</v>
      </c>
      <c r="C179" s="4">
        <f t="shared" si="18"/>
        <v>0</v>
      </c>
    </row>
    <row r="180" spans="1:3">
      <c r="A180" s="5"/>
      <c r="B180" s="6">
        <f>SUM(B177:B179)</f>
        <v>15</v>
      </c>
      <c r="C180" s="7">
        <f t="shared" si="18"/>
        <v>100</v>
      </c>
    </row>
    <row r="181" spans="1:3">
      <c r="A181" s="8"/>
      <c r="B181" s="9"/>
      <c r="C181" s="9"/>
    </row>
    <row r="182" spans="1:3">
      <c r="A182" s="1" t="s">
        <v>115</v>
      </c>
      <c r="B182" s="2" t="s">
        <v>1</v>
      </c>
      <c r="C182" s="2" t="s">
        <v>2</v>
      </c>
    </row>
    <row r="183" spans="1:3">
      <c r="A183" s="3" t="s">
        <v>116</v>
      </c>
      <c r="B183" s="2">
        <v>3</v>
      </c>
      <c r="C183" s="4">
        <f>(B183/37)*100</f>
        <v>8.1081081081081088</v>
      </c>
    </row>
    <row r="184" spans="1:3">
      <c r="A184" s="3" t="s">
        <v>117</v>
      </c>
      <c r="B184" s="2">
        <v>12</v>
      </c>
      <c r="C184" s="4">
        <f t="shared" ref="C184:C187" si="19">(B184/37)*100</f>
        <v>32.432432432432435</v>
      </c>
    </row>
    <row r="185" spans="1:3">
      <c r="A185" s="3" t="s">
        <v>118</v>
      </c>
      <c r="B185" s="2">
        <v>12</v>
      </c>
      <c r="C185" s="4">
        <f t="shared" si="19"/>
        <v>32.432432432432435</v>
      </c>
    </row>
    <row r="186" spans="1:3">
      <c r="A186" s="3" t="s">
        <v>119</v>
      </c>
      <c r="B186" s="2">
        <v>10</v>
      </c>
      <c r="C186" s="4">
        <f t="shared" si="19"/>
        <v>27.027027027027028</v>
      </c>
    </row>
    <row r="187" spans="1:3">
      <c r="A187" s="5"/>
      <c r="B187" s="6">
        <f>SUM(B183:B186)</f>
        <v>37</v>
      </c>
      <c r="C187" s="7">
        <f t="shared" si="19"/>
        <v>100</v>
      </c>
    </row>
    <row r="188" spans="1:3">
      <c r="A188" s="8"/>
      <c r="B188" s="9"/>
      <c r="C188" s="9"/>
    </row>
    <row r="189" spans="1:3">
      <c r="A189" s="8"/>
      <c r="B189" s="9"/>
      <c r="C189" s="9"/>
    </row>
    <row r="190" spans="1:3">
      <c r="A190" s="8"/>
      <c r="B190" s="9"/>
      <c r="C19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2014-02-19T14:20:34Z</dcterms:modified>
</cp:coreProperties>
</file>